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entory" sheetId="1" r:id="rId1"/>
  </sheets>
  <definedNames>
    <definedName name="_xlnm._FilterDatabase" localSheetId="0" hidden="1">Inventory!$B$1:$U$1</definedName>
  </definedNames>
  <calcPr calcId="152511"/>
</workbook>
</file>

<file path=xl/calcChain.xml><?xml version="1.0" encoding="utf-8"?>
<calcChain xmlns="http://schemas.openxmlformats.org/spreadsheetml/2006/main">
  <c r="Q3" i="1" l="1"/>
  <c r="S3" i="1" s="1"/>
  <c r="T3" i="1" s="1"/>
  <c r="Q4" i="1"/>
  <c r="S4" i="1" s="1"/>
  <c r="T4" i="1" s="1"/>
  <c r="Q5" i="1"/>
  <c r="S5" i="1"/>
  <c r="T5" i="1" s="1"/>
  <c r="Q6" i="1"/>
  <c r="S6" i="1"/>
  <c r="T6" i="1"/>
  <c r="Q7" i="1"/>
  <c r="S7" i="1" s="1"/>
  <c r="T7" i="1" s="1"/>
  <c r="Q8" i="1"/>
  <c r="S8" i="1" s="1"/>
  <c r="T8" i="1" s="1"/>
  <c r="Q9" i="1"/>
  <c r="S9" i="1"/>
  <c r="T9" i="1" s="1"/>
  <c r="Q10" i="1"/>
  <c r="S10" i="1" s="1"/>
  <c r="T10" i="1" s="1"/>
  <c r="Q11" i="1"/>
  <c r="S11" i="1" s="1"/>
  <c r="T11" i="1" s="1"/>
  <c r="Q12" i="1"/>
  <c r="S12" i="1" s="1"/>
  <c r="T12" i="1" s="1"/>
  <c r="Q13" i="1"/>
  <c r="S13" i="1"/>
  <c r="T13" i="1" s="1"/>
  <c r="Q14" i="1"/>
  <c r="S14" i="1"/>
  <c r="T14" i="1" s="1"/>
  <c r="Q15" i="1"/>
  <c r="S15" i="1" s="1"/>
  <c r="T15" i="1" s="1"/>
  <c r="Q16" i="1"/>
  <c r="S16" i="1" s="1"/>
  <c r="T16" i="1" s="1"/>
  <c r="Q2" i="1"/>
  <c r="S2" i="1" s="1"/>
  <c r="T2" i="1" s="1"/>
  <c r="P14" i="1"/>
  <c r="P13" i="1"/>
  <c r="P12" i="1"/>
  <c r="P11" i="1"/>
  <c r="P10" i="1"/>
  <c r="P9" i="1"/>
</calcChain>
</file>

<file path=xl/sharedStrings.xml><?xml version="1.0" encoding="utf-8"?>
<sst xmlns="http://schemas.openxmlformats.org/spreadsheetml/2006/main" count="86" uniqueCount="64">
  <si>
    <t>Image</t>
  </si>
  <si>
    <t>ITMID</t>
  </si>
  <si>
    <t>BRAND</t>
  </si>
  <si>
    <t>PRODUCT</t>
  </si>
  <si>
    <t>CATEGORY</t>
  </si>
  <si>
    <t>OHQTY</t>
  </si>
  <si>
    <t>PACK</t>
  </si>
  <si>
    <t>Retail Price</t>
  </si>
  <si>
    <t>LENGTH (in)</t>
  </si>
  <si>
    <t>WIDTH (in)</t>
  </si>
  <si>
    <t>HEIGHT (in)</t>
  </si>
  <si>
    <t>Weight per carton (lbs.)</t>
  </si>
  <si>
    <t>Total Weight (lbs.)</t>
  </si>
  <si>
    <t>Cube</t>
  </si>
  <si>
    <t>Link</t>
  </si>
  <si>
    <t>21214BL</t>
  </si>
  <si>
    <t>White Stag</t>
  </si>
  <si>
    <t>White Stag Pleated Woven Blouse (Purple) - Black line in the tag, packed assorted S-M-L-XL-XXL</t>
  </si>
  <si>
    <t>Missy</t>
  </si>
  <si>
    <t>LINK</t>
  </si>
  <si>
    <t>10724VM</t>
  </si>
  <si>
    <t>G21</t>
  </si>
  <si>
    <t>G21 Juniors' Pleated Short Sleeve T-Shirt Fit &amp; Flare Dress (Black) - XS (1), Small (3), Medium (3), Large (2), XL (2), XXL (1) - $16 retail hangtags</t>
  </si>
  <si>
    <t>Juniors</t>
  </si>
  <si>
    <t>10725VM</t>
  </si>
  <si>
    <t>G21 Juniors' Pleated Short Sleeve T-Shirt Fit &amp; Flare Dress (Light Grey/Pink) - XS (1), Small (3), Medium (3), Large (2), XL (2), XXL (1) - $16 retail hangtags</t>
  </si>
  <si>
    <t>73816UU</t>
  </si>
  <si>
    <t>Time &amp; Tru</t>
  </si>
  <si>
    <t>Time &amp; Tru Women's Sweater Tank (Green) - Small (2), Medium (2), Large (4), XL (4), XXL (2)</t>
  </si>
  <si>
    <t>501912UU</t>
  </si>
  <si>
    <t>Concepts</t>
  </si>
  <si>
    <t>Concepts Women's 3/4 Sleeve Sublimation Top (Aqua Combo) - S (1), M (2), L (4), XL (5), XXL (5), XXXL (3)</t>
  </si>
  <si>
    <t>501920UU</t>
  </si>
  <si>
    <t>Concepts Women's 3/4 Sleeve Sublimation Top (Navy Combo) - S (1), M (2), L (3), XL (4), XXL (4), XXXL (2)</t>
  </si>
  <si>
    <t>49967GH</t>
  </si>
  <si>
    <t>Faded Glory</t>
  </si>
  <si>
    <t>Faded Glory Women's Plus-Size Short Sleeve Pique Polo (Blue)- 1X (2) - 2X (5) - 3X (3) - 4X (2)</t>
  </si>
  <si>
    <t>Plus</t>
  </si>
  <si>
    <t>71915ST</t>
  </si>
  <si>
    <t>608432DB</t>
  </si>
  <si>
    <t>608431DB</t>
  </si>
  <si>
    <t>72595ST</t>
  </si>
  <si>
    <t>26769XNCOM</t>
  </si>
  <si>
    <t>403313UU</t>
  </si>
  <si>
    <t>86930CS</t>
  </si>
  <si>
    <t>77598CS</t>
  </si>
  <si>
    <t>totl cube</t>
  </si>
  <si>
    <t>cartons</t>
  </si>
  <si>
    <t>total pallets</t>
  </si>
  <si>
    <t xml:space="preserve"> </t>
  </si>
  <si>
    <t>GEORGE</t>
  </si>
  <si>
    <t>George Girls Hooded Hi-Lo Pullover Sweater Knit (Purple)-Size 4 (2), 5 (4), 6 (4), 6X (2)</t>
  </si>
  <si>
    <t>Liz Lange</t>
  </si>
  <si>
    <t>LIZ LANGE Maternity Skinny Colored Denim Jeans (Blue) - Size 4 (1), 6 (2), 8 (3), 10 (4), 12 (2)</t>
  </si>
  <si>
    <t>Maternity</t>
  </si>
  <si>
    <t>LIZ LANGE Maternity Skinny Colored Denim Jeans (Vintage Violet) - Size 4 (1), 6 (2), 8 (3), 10 (4), 12 (2)</t>
  </si>
  <si>
    <t>Girls Long-Sleeve Eyelash Sweater Knit (Blue Stripe) - Small (3), Medium (3), Large (2), XL (1)</t>
  </si>
  <si>
    <t>Girls</t>
  </si>
  <si>
    <t>Terra &amp; Sky</t>
  </si>
  <si>
    <t xml:space="preserve">Terra &amp; Sky Women's Plus Size Short Sleeve Ruffle Woven Blouse (Dusty Rose Stripe) - 3X Only </t>
  </si>
  <si>
    <t>Time and Tru Women's Short Sleeve Sublimation Tee (Aqua Combo) - XL Only</t>
  </si>
  <si>
    <t>MARILYN SNOWBD BLU 14/16-1 18/20-2 22/24-2 26/28-2</t>
  </si>
  <si>
    <t>Marilyn</t>
  </si>
  <si>
    <t>SPLIT NECK (CANDIED YARN) 14/16-1 18/20-2 22/24-2 26/28-2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</si>
</sst>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u/>
      <sz val="14"/>
      <color indexed="30"/>
      <name val="Calibri"/>
      <family val="2"/>
    </font>
    <font>
      <sz val="14"/>
      <color indexed="62"/>
      <name val="Calibri"/>
      <family val="2"/>
    </font>
    <font>
      <sz val="14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/>
    </xf>
    <xf numFmtId="0" fontId="8" fillId="4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19050</xdr:rowOff>
    </xdr:from>
    <xdr:to>
      <xdr:col>1</xdr:col>
      <xdr:colOff>1228725</xdr:colOff>
      <xdr:row>2</xdr:row>
      <xdr:rowOff>1238250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2025" y="2247900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</xdr:row>
      <xdr:rowOff>38100</xdr:rowOff>
    </xdr:from>
    <xdr:to>
      <xdr:col>1</xdr:col>
      <xdr:colOff>1257300</xdr:colOff>
      <xdr:row>2</xdr:row>
      <xdr:rowOff>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5875" y="990600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</xdr:row>
      <xdr:rowOff>19050</xdr:rowOff>
    </xdr:from>
    <xdr:to>
      <xdr:col>1</xdr:col>
      <xdr:colOff>1343025</xdr:colOff>
      <xdr:row>3</xdr:row>
      <xdr:rowOff>1257300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0" y="3524250"/>
          <a:ext cx="12477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4</xdr:row>
      <xdr:rowOff>28575</xdr:rowOff>
    </xdr:from>
    <xdr:to>
      <xdr:col>1</xdr:col>
      <xdr:colOff>1485900</xdr:colOff>
      <xdr:row>4</xdr:row>
      <xdr:rowOff>1266825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0150" y="4810125"/>
          <a:ext cx="12382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5</xdr:row>
      <xdr:rowOff>9525</xdr:rowOff>
    </xdr:from>
    <xdr:to>
      <xdr:col>1</xdr:col>
      <xdr:colOff>1419225</xdr:colOff>
      <xdr:row>5</xdr:row>
      <xdr:rowOff>1238250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33475" y="6067425"/>
          <a:ext cx="12382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</xdr:row>
      <xdr:rowOff>95250</xdr:rowOff>
    </xdr:from>
    <xdr:to>
      <xdr:col>1</xdr:col>
      <xdr:colOff>1333500</xdr:colOff>
      <xdr:row>6</xdr:row>
      <xdr:rowOff>1190625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90625" y="7429500"/>
          <a:ext cx="10953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7</xdr:row>
      <xdr:rowOff>19050</xdr:rowOff>
    </xdr:from>
    <xdr:to>
      <xdr:col>1</xdr:col>
      <xdr:colOff>1476375</xdr:colOff>
      <xdr:row>8</xdr:row>
      <xdr:rowOff>0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81100" y="8629650"/>
          <a:ext cx="12477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923925</xdr:colOff>
      <xdr:row>2</xdr:row>
      <xdr:rowOff>0</xdr:rowOff>
    </xdr:from>
    <xdr:to>
      <xdr:col>1</xdr:col>
      <xdr:colOff>1581150</xdr:colOff>
      <xdr:row>3</xdr:row>
      <xdr:rowOff>38100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76425" y="2228850"/>
          <a:ext cx="6572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10</xdr:row>
      <xdr:rowOff>9525</xdr:rowOff>
    </xdr:from>
    <xdr:to>
      <xdr:col>1</xdr:col>
      <xdr:colOff>1219200</xdr:colOff>
      <xdr:row>10</xdr:row>
      <xdr:rowOff>942975</xdr:rowOff>
    </xdr:to>
    <xdr:pic>
      <xdr:nvPicPr>
        <xdr:cNvPr id="1033" name="id-6EF22398-2E90-4E6F-906E-F39BBA8D572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95425" y="11801475"/>
          <a:ext cx="6762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8</xdr:row>
      <xdr:rowOff>95250</xdr:rowOff>
    </xdr:from>
    <xdr:to>
      <xdr:col>1</xdr:col>
      <xdr:colOff>1076325</xdr:colOff>
      <xdr:row>8</xdr:row>
      <xdr:rowOff>847725</xdr:rowOff>
    </xdr:to>
    <xdr:pic>
      <xdr:nvPicPr>
        <xdr:cNvPr id="1034" name="Picture 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0" y="9982200"/>
          <a:ext cx="504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9</xdr:row>
      <xdr:rowOff>19050</xdr:rowOff>
    </xdr:from>
    <xdr:to>
      <xdr:col>1</xdr:col>
      <xdr:colOff>1000125</xdr:colOff>
      <xdr:row>9</xdr:row>
      <xdr:rowOff>942975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19250" y="10858500"/>
          <a:ext cx="3333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11</xdr:row>
      <xdr:rowOff>66675</xdr:rowOff>
    </xdr:from>
    <xdr:to>
      <xdr:col>1</xdr:col>
      <xdr:colOff>1171575</xdr:colOff>
      <xdr:row>11</xdr:row>
      <xdr:rowOff>857250</xdr:rowOff>
    </xdr:to>
    <xdr:pic>
      <xdr:nvPicPr>
        <xdr:cNvPr id="1036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76375" y="12811125"/>
          <a:ext cx="6477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12</xdr:row>
      <xdr:rowOff>19050</xdr:rowOff>
    </xdr:from>
    <xdr:to>
      <xdr:col>1</xdr:col>
      <xdr:colOff>1285875</xdr:colOff>
      <xdr:row>12</xdr:row>
      <xdr:rowOff>885825</xdr:rowOff>
    </xdr:to>
    <xdr:pic>
      <xdr:nvPicPr>
        <xdr:cNvPr id="1037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62075" y="13716000"/>
          <a:ext cx="8763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13</xdr:row>
      <xdr:rowOff>76200</xdr:rowOff>
    </xdr:from>
    <xdr:to>
      <xdr:col>1</xdr:col>
      <xdr:colOff>1285875</xdr:colOff>
      <xdr:row>13</xdr:row>
      <xdr:rowOff>904875</xdr:rowOff>
    </xdr:to>
    <xdr:pic>
      <xdr:nvPicPr>
        <xdr:cNvPr id="1038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09700" y="14725650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15</xdr:row>
      <xdr:rowOff>19050</xdr:rowOff>
    </xdr:from>
    <xdr:to>
      <xdr:col>1</xdr:col>
      <xdr:colOff>1171575</xdr:colOff>
      <xdr:row>15</xdr:row>
      <xdr:rowOff>942975</xdr:rowOff>
    </xdr:to>
    <xdr:pic>
      <xdr:nvPicPr>
        <xdr:cNvPr id="103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24000" y="16573500"/>
          <a:ext cx="6000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14</xdr:row>
      <xdr:rowOff>66675</xdr:rowOff>
    </xdr:from>
    <xdr:to>
      <xdr:col>1</xdr:col>
      <xdr:colOff>1143000</xdr:colOff>
      <xdr:row>14</xdr:row>
      <xdr:rowOff>914400</xdr:rowOff>
    </xdr:to>
    <xdr:pic>
      <xdr:nvPicPr>
        <xdr:cNvPr id="1040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04950" y="15668625"/>
          <a:ext cx="5905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walmart.com/ip/Women-s-Sweater-Tank/758125018" TargetMode="External"/><Relationship Id="rId7" Type="http://schemas.openxmlformats.org/officeDocument/2006/relationships/hyperlink" Target="https://www.walmart.com/ip/White-Stag-Womens-Pleated-Woven-Blouse/26845988?wmlspartner=wlpa&amp;selectedSellerId=0" TargetMode="External"/><Relationship Id="rId2" Type="http://schemas.openxmlformats.org/officeDocument/2006/relationships/hyperlink" Target="https://www.walmart.com/ip/G21-Juniors-Pleated-Short-Sleeve-T-shir/55821208" TargetMode="External"/><Relationship Id="rId1" Type="http://schemas.openxmlformats.org/officeDocument/2006/relationships/hyperlink" Target="https://www.walmart.com/ip/G21-Juniors-Pleated-Short-Sleeve-T-shir/55821214" TargetMode="External"/><Relationship Id="rId6" Type="http://schemas.openxmlformats.org/officeDocument/2006/relationships/hyperlink" Target="https://www.walmart.com/ip/Faded-Glory-Women-s-Plus-Size-Short-Sleeve-Pique-Polo/37239359" TargetMode="External"/><Relationship Id="rId5" Type="http://schemas.openxmlformats.org/officeDocument/2006/relationships/hyperlink" Target="https://www.walmart.com/ip/Time-and-Tru-3-4-Sleeve-Tunic-Pullover-High-low-Relaxed-Fit-T-Shirt-Women-s-Plus-1-Pack/100269681" TargetMode="External"/><Relationship Id="rId4" Type="http://schemas.openxmlformats.org/officeDocument/2006/relationships/hyperlink" Target="https://www.walmart.com/ip/Time-and-Tru-3-4-Sleeve-Tunic-Pullover-High-low-Relaxed-Fit-T-Shirt-Women-s-Plus-1-Pack/37057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tabSelected="1" zoomScale="80" zoomScaleNormal="80" workbookViewId="0">
      <pane ySplit="1" topLeftCell="A2" activePane="bottomLeft" state="frozen"/>
      <selection pane="bottomLeft" activeCell="U2" sqref="U2"/>
    </sheetView>
  </sheetViews>
  <sheetFormatPr defaultColWidth="8.7109375" defaultRowHeight="18.75" x14ac:dyDescent="0.25"/>
  <cols>
    <col min="1" max="1" width="14.28515625" style="16" customWidth="1"/>
    <col min="2" max="2" width="27.85546875" style="16" customWidth="1"/>
    <col min="3" max="3" width="17.7109375" style="16" bestFit="1" customWidth="1"/>
    <col min="4" max="4" width="17.7109375" style="16" customWidth="1"/>
    <col min="5" max="5" width="46.28515625" style="16" customWidth="1"/>
    <col min="6" max="6" width="16.85546875" style="16" customWidth="1"/>
    <col min="7" max="7" width="23.85546875" style="26" customWidth="1"/>
    <col min="8" max="8" width="8.28515625" style="16" bestFit="1" customWidth="1"/>
    <col min="9" max="9" width="2.42578125" style="16" customWidth="1"/>
    <col min="10" max="10" width="13" style="27" bestFit="1" customWidth="1"/>
    <col min="11" max="11" width="2.42578125" style="16" customWidth="1"/>
    <col min="12" max="15" width="10" style="16" customWidth="1"/>
    <col min="16" max="16" width="13.42578125" style="16" bestFit="1" customWidth="1"/>
    <col min="17" max="17" width="13.42578125" style="30" customWidth="1"/>
    <col min="18" max="18" width="13.42578125" style="16" bestFit="1" customWidth="1"/>
    <col min="19" max="19" width="13.42578125" style="16" customWidth="1"/>
    <col min="20" max="20" width="13.42578125" style="33" customWidth="1"/>
    <col min="21" max="21" width="5.42578125" style="16" bestFit="1" customWidth="1"/>
    <col min="22" max="23" width="8.7109375" style="16"/>
    <col min="24" max="24" width="17.42578125" style="27" bestFit="1" customWidth="1"/>
    <col min="25" max="25" width="16" style="16" customWidth="1"/>
    <col min="26" max="26" width="10" style="16" bestFit="1" customWidth="1"/>
    <col min="27" max="16384" width="8.7109375" style="16"/>
  </cols>
  <sheetData>
    <row r="1" spans="1:25" s="6" customFormat="1" ht="7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4"/>
      <c r="J1" s="5" t="s">
        <v>7</v>
      </c>
      <c r="K1" s="4"/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8" t="s">
        <v>47</v>
      </c>
      <c r="R1" s="2" t="s">
        <v>13</v>
      </c>
      <c r="S1" s="2" t="s">
        <v>46</v>
      </c>
      <c r="T1" s="31" t="s">
        <v>48</v>
      </c>
      <c r="U1" s="2" t="s">
        <v>14</v>
      </c>
      <c r="X1" s="34"/>
    </row>
    <row r="2" spans="1:25" ht="101.1" customHeight="1" x14ac:dyDescent="0.25">
      <c r="A2" s="7"/>
      <c r="B2" s="8"/>
      <c r="C2" s="9" t="s">
        <v>15</v>
      </c>
      <c r="D2" s="9" t="s">
        <v>16</v>
      </c>
      <c r="E2" s="10" t="s">
        <v>17</v>
      </c>
      <c r="F2" s="9" t="s">
        <v>18</v>
      </c>
      <c r="G2" s="11">
        <v>5148</v>
      </c>
      <c r="H2" s="8">
        <v>12</v>
      </c>
      <c r="I2" s="4"/>
      <c r="J2" s="12">
        <v>9.99</v>
      </c>
      <c r="K2" s="4"/>
      <c r="L2" s="13">
        <v>20</v>
      </c>
      <c r="M2" s="13">
        <v>15.5</v>
      </c>
      <c r="N2" s="13">
        <v>4.5</v>
      </c>
      <c r="O2" s="13">
        <v>6.7</v>
      </c>
      <c r="P2" s="14">
        <v>7129.3583333333327</v>
      </c>
      <c r="Q2" s="29">
        <f>G2/H2</f>
        <v>429</v>
      </c>
      <c r="R2" s="13">
        <v>0.80729166666666663</v>
      </c>
      <c r="S2" s="13">
        <f>R2*Q2</f>
        <v>346.328125</v>
      </c>
      <c r="T2" s="32">
        <f t="shared" ref="T2:T16" si="0">S2/$T$18</f>
        <v>9.3602195945945947</v>
      </c>
      <c r="U2" s="15" t="s">
        <v>19</v>
      </c>
    </row>
    <row r="3" spans="1:25" ht="101.1" customHeight="1" x14ac:dyDescent="0.25">
      <c r="A3" s="7"/>
      <c r="B3" s="8"/>
      <c r="C3" s="9" t="s">
        <v>20</v>
      </c>
      <c r="D3" s="9" t="s">
        <v>21</v>
      </c>
      <c r="E3" s="9" t="s">
        <v>22</v>
      </c>
      <c r="F3" s="9" t="s">
        <v>23</v>
      </c>
      <c r="G3" s="17">
        <v>3868</v>
      </c>
      <c r="H3" s="8">
        <v>12</v>
      </c>
      <c r="I3" s="4"/>
      <c r="J3" s="12">
        <v>16.53</v>
      </c>
      <c r="K3" s="4"/>
      <c r="L3" s="13">
        <v>22</v>
      </c>
      <c r="M3" s="13">
        <v>17.5</v>
      </c>
      <c r="N3" s="13">
        <v>3.5</v>
      </c>
      <c r="O3" s="13">
        <v>10.1</v>
      </c>
      <c r="P3" s="14">
        <v>3559.4083333333333</v>
      </c>
      <c r="Q3" s="29">
        <f>G3/H3</f>
        <v>322.33333333333331</v>
      </c>
      <c r="R3" s="13">
        <v>0.7798032407407407</v>
      </c>
      <c r="S3" s="13">
        <f t="shared" ref="S3:S16" si="1">R3*Q3</f>
        <v>251.35657793209873</v>
      </c>
      <c r="T3" s="32">
        <f t="shared" si="0"/>
        <v>6.7934210251918579</v>
      </c>
      <c r="U3" s="15" t="s">
        <v>19</v>
      </c>
    </row>
    <row r="4" spans="1:25" ht="101.1" customHeight="1" x14ac:dyDescent="0.25">
      <c r="A4" s="7"/>
      <c r="B4" s="8"/>
      <c r="C4" s="9" t="s">
        <v>24</v>
      </c>
      <c r="D4" s="9" t="s">
        <v>21</v>
      </c>
      <c r="E4" s="9" t="s">
        <v>25</v>
      </c>
      <c r="F4" s="9" t="s">
        <v>23</v>
      </c>
      <c r="G4" s="17">
        <v>4000</v>
      </c>
      <c r="H4" s="8">
        <v>12</v>
      </c>
      <c r="I4" s="4"/>
      <c r="J4" s="12">
        <v>16.53</v>
      </c>
      <c r="K4" s="4"/>
      <c r="L4" s="13">
        <v>22</v>
      </c>
      <c r="M4" s="13">
        <v>17.5</v>
      </c>
      <c r="N4" s="13">
        <v>3.5</v>
      </c>
      <c r="O4" s="13">
        <v>9.5</v>
      </c>
      <c r="P4" s="14">
        <v>3166.6666666666665</v>
      </c>
      <c r="Q4" s="29">
        <f>G4/H4</f>
        <v>333.33333333333331</v>
      </c>
      <c r="R4" s="13">
        <v>0.7798032407407407</v>
      </c>
      <c r="S4" s="13">
        <f t="shared" si="1"/>
        <v>259.93441358024688</v>
      </c>
      <c r="T4" s="32">
        <f t="shared" si="0"/>
        <v>7.0252544210877534</v>
      </c>
      <c r="U4" s="15" t="s">
        <v>19</v>
      </c>
      <c r="V4" s="16" t="s">
        <v>49</v>
      </c>
    </row>
    <row r="5" spans="1:25" ht="101.1" customHeight="1" x14ac:dyDescent="0.25">
      <c r="A5" s="7"/>
      <c r="B5" s="8"/>
      <c r="C5" s="9" t="s">
        <v>26</v>
      </c>
      <c r="D5" s="9" t="s">
        <v>27</v>
      </c>
      <c r="E5" s="9" t="s">
        <v>28</v>
      </c>
      <c r="F5" s="9" t="s">
        <v>18</v>
      </c>
      <c r="G5" s="17">
        <v>956</v>
      </c>
      <c r="H5" s="8">
        <v>14</v>
      </c>
      <c r="I5" s="4"/>
      <c r="J5" s="12">
        <v>9.99</v>
      </c>
      <c r="K5" s="4"/>
      <c r="L5" s="13">
        <v>23</v>
      </c>
      <c r="M5" s="13">
        <v>17</v>
      </c>
      <c r="N5" s="13">
        <v>7</v>
      </c>
      <c r="O5" s="13">
        <v>11.66</v>
      </c>
      <c r="P5" s="14">
        <v>796.21142857142866</v>
      </c>
      <c r="Q5" s="29">
        <f>G5/H5</f>
        <v>68.285714285714292</v>
      </c>
      <c r="R5" s="13">
        <v>1.583912037037037</v>
      </c>
      <c r="S5" s="13">
        <f t="shared" si="1"/>
        <v>108.15856481481482</v>
      </c>
      <c r="T5" s="32">
        <f t="shared" si="0"/>
        <v>2.9232044544544546</v>
      </c>
      <c r="U5" s="15" t="s">
        <v>19</v>
      </c>
    </row>
    <row r="6" spans="1:25" ht="101.1" customHeight="1" x14ac:dyDescent="0.25">
      <c r="A6" s="7"/>
      <c r="B6" s="8"/>
      <c r="C6" s="9" t="s">
        <v>29</v>
      </c>
      <c r="D6" s="9" t="s">
        <v>30</v>
      </c>
      <c r="E6" s="9" t="s">
        <v>31</v>
      </c>
      <c r="F6" s="9" t="s">
        <v>18</v>
      </c>
      <c r="G6" s="17">
        <v>640</v>
      </c>
      <c r="H6" s="8">
        <v>20</v>
      </c>
      <c r="I6" s="4"/>
      <c r="J6" s="12">
        <v>12.48</v>
      </c>
      <c r="K6" s="4"/>
      <c r="L6" s="13">
        <v>23</v>
      </c>
      <c r="M6" s="13">
        <v>20</v>
      </c>
      <c r="N6" s="13">
        <v>5</v>
      </c>
      <c r="O6" s="13">
        <v>12.32</v>
      </c>
      <c r="P6" s="14">
        <v>394.24</v>
      </c>
      <c r="Q6" s="29">
        <f>G6/H6</f>
        <v>32</v>
      </c>
      <c r="R6" s="13">
        <v>1.3310185185185186</v>
      </c>
      <c r="S6" s="13">
        <f t="shared" si="1"/>
        <v>42.592592592592595</v>
      </c>
      <c r="T6" s="32">
        <f t="shared" si="0"/>
        <v>1.1511511511511512</v>
      </c>
      <c r="U6" s="15" t="s">
        <v>19</v>
      </c>
    </row>
    <row r="7" spans="1:25" ht="101.1" customHeight="1" x14ac:dyDescent="0.25">
      <c r="A7" s="7"/>
      <c r="B7" s="8"/>
      <c r="C7" s="9" t="s">
        <v>32</v>
      </c>
      <c r="D7" s="9" t="s">
        <v>30</v>
      </c>
      <c r="E7" s="9" t="s">
        <v>33</v>
      </c>
      <c r="F7" s="9" t="s">
        <v>18</v>
      </c>
      <c r="G7" s="17">
        <v>432</v>
      </c>
      <c r="H7" s="8">
        <v>16</v>
      </c>
      <c r="I7" s="4"/>
      <c r="J7" s="12">
        <v>12.48</v>
      </c>
      <c r="K7" s="4"/>
      <c r="L7" s="13">
        <v>22</v>
      </c>
      <c r="M7" s="13">
        <v>22</v>
      </c>
      <c r="N7" s="13">
        <v>4</v>
      </c>
      <c r="O7" s="13">
        <v>8.8000000000000007</v>
      </c>
      <c r="P7" s="14">
        <v>325.60000000000002</v>
      </c>
      <c r="Q7" s="29">
        <f>G7/H7</f>
        <v>27</v>
      </c>
      <c r="R7" s="13">
        <v>1.1203703703703705</v>
      </c>
      <c r="S7" s="13">
        <f t="shared" si="1"/>
        <v>30.250000000000004</v>
      </c>
      <c r="T7" s="32">
        <f t="shared" si="0"/>
        <v>0.81756756756756765</v>
      </c>
      <c r="U7" s="15" t="s">
        <v>19</v>
      </c>
    </row>
    <row r="8" spans="1:25" ht="101.1" customHeight="1" x14ac:dyDescent="0.25">
      <c r="A8" s="7"/>
      <c r="B8" s="8"/>
      <c r="C8" s="9" t="s">
        <v>34</v>
      </c>
      <c r="D8" s="9" t="s">
        <v>35</v>
      </c>
      <c r="E8" s="9" t="s">
        <v>36</v>
      </c>
      <c r="F8" s="9" t="s">
        <v>37</v>
      </c>
      <c r="G8" s="17">
        <v>408</v>
      </c>
      <c r="H8" s="8">
        <v>12</v>
      </c>
      <c r="I8" s="4"/>
      <c r="J8" s="12">
        <v>9.9700000000000006</v>
      </c>
      <c r="K8" s="4"/>
      <c r="L8" s="13">
        <v>13.5</v>
      </c>
      <c r="M8" s="13">
        <v>10.5</v>
      </c>
      <c r="N8" s="13">
        <v>8.5</v>
      </c>
      <c r="O8" s="13">
        <v>7.8</v>
      </c>
      <c r="P8" s="14">
        <v>265.2</v>
      </c>
      <c r="Q8" s="29">
        <f>G8/H8</f>
        <v>34</v>
      </c>
      <c r="R8" s="13">
        <v>0.697265625</v>
      </c>
      <c r="S8" s="13">
        <f t="shared" si="1"/>
        <v>23.70703125</v>
      </c>
      <c r="T8" s="32">
        <f t="shared" si="0"/>
        <v>0.64073057432432434</v>
      </c>
      <c r="U8" s="15" t="s">
        <v>19</v>
      </c>
    </row>
    <row r="9" spans="1:25" s="19" customFormat="1" ht="75" customHeight="1" x14ac:dyDescent="0.25">
      <c r="A9" s="7"/>
      <c r="B9" s="18"/>
      <c r="C9" s="8" t="s">
        <v>38</v>
      </c>
      <c r="D9" s="19" t="s">
        <v>50</v>
      </c>
      <c r="E9" s="8" t="s">
        <v>51</v>
      </c>
      <c r="F9" s="19" t="s">
        <v>57</v>
      </c>
      <c r="G9" s="17">
        <v>1198</v>
      </c>
      <c r="H9" s="8">
        <v>12</v>
      </c>
      <c r="I9" s="20"/>
      <c r="J9" s="12">
        <v>12.99</v>
      </c>
      <c r="K9" s="4"/>
      <c r="L9" s="22">
        <v>15</v>
      </c>
      <c r="M9" s="22">
        <v>11.5</v>
      </c>
      <c r="N9" s="22">
        <v>9.5</v>
      </c>
      <c r="O9" s="22">
        <v>6.5</v>
      </c>
      <c r="P9" s="22">
        <f>O9*100</f>
        <v>650</v>
      </c>
      <c r="Q9" s="29">
        <f>G9/H9</f>
        <v>99.833333333333329</v>
      </c>
      <c r="R9" s="22">
        <v>0.94835000000000003</v>
      </c>
      <c r="S9" s="13">
        <f t="shared" si="1"/>
        <v>94.676941666666664</v>
      </c>
      <c r="T9" s="32">
        <f t="shared" si="0"/>
        <v>2.5588362612612614</v>
      </c>
      <c r="U9" s="23"/>
      <c r="V9" s="23"/>
      <c r="W9" s="23"/>
      <c r="X9" s="35"/>
      <c r="Y9" s="23"/>
    </row>
    <row r="10" spans="1:25" s="19" customFormat="1" ht="75" customHeight="1" x14ac:dyDescent="0.25">
      <c r="A10" s="7"/>
      <c r="B10" s="18"/>
      <c r="C10" s="9" t="s">
        <v>39</v>
      </c>
      <c r="D10" s="37" t="s">
        <v>52</v>
      </c>
      <c r="E10" s="37" t="s">
        <v>53</v>
      </c>
      <c r="F10" s="19" t="s">
        <v>54</v>
      </c>
      <c r="G10" s="17">
        <v>744</v>
      </c>
      <c r="H10" s="8">
        <v>12</v>
      </c>
      <c r="I10" s="20"/>
      <c r="J10" s="21"/>
      <c r="K10" s="4"/>
      <c r="L10" s="22">
        <v>24</v>
      </c>
      <c r="M10" s="22">
        <v>11</v>
      </c>
      <c r="N10" s="22">
        <v>7</v>
      </c>
      <c r="O10" s="22">
        <v>12</v>
      </c>
      <c r="P10" s="22">
        <f>62*O10</f>
        <v>744</v>
      </c>
      <c r="Q10" s="29">
        <f>G10/H10</f>
        <v>62</v>
      </c>
      <c r="R10" s="22">
        <v>1.0694399999999999</v>
      </c>
      <c r="S10" s="13">
        <f t="shared" si="1"/>
        <v>66.305279999999996</v>
      </c>
      <c r="T10" s="32">
        <f t="shared" si="0"/>
        <v>1.7920345945945946</v>
      </c>
      <c r="U10" s="23"/>
      <c r="V10" s="23"/>
      <c r="W10" s="23"/>
      <c r="X10" s="35"/>
      <c r="Y10" s="23"/>
    </row>
    <row r="11" spans="1:25" s="19" customFormat="1" ht="75" customHeight="1" x14ac:dyDescent="0.25">
      <c r="A11" s="7"/>
      <c r="B11" s="18"/>
      <c r="C11" s="9" t="s">
        <v>40</v>
      </c>
      <c r="D11" s="37" t="s">
        <v>52</v>
      </c>
      <c r="E11" s="9" t="s">
        <v>55</v>
      </c>
      <c r="F11" s="19" t="s">
        <v>54</v>
      </c>
      <c r="G11" s="17">
        <v>660</v>
      </c>
      <c r="H11" s="8">
        <v>12</v>
      </c>
      <c r="I11" s="20"/>
      <c r="J11" s="21"/>
      <c r="K11" s="4"/>
      <c r="L11" s="22">
        <v>24</v>
      </c>
      <c r="M11" s="22">
        <v>11</v>
      </c>
      <c r="N11" s="22">
        <v>7</v>
      </c>
      <c r="O11" s="22">
        <v>12</v>
      </c>
      <c r="P11" s="22">
        <f>55*O11</f>
        <v>660</v>
      </c>
      <c r="Q11" s="29">
        <f>G11/H11</f>
        <v>55</v>
      </c>
      <c r="R11" s="22">
        <v>1.0694399999999999</v>
      </c>
      <c r="S11" s="13">
        <f t="shared" si="1"/>
        <v>58.819199999999995</v>
      </c>
      <c r="T11" s="32">
        <f t="shared" si="0"/>
        <v>1.5897081081081079</v>
      </c>
      <c r="U11" s="23"/>
      <c r="V11" s="23"/>
      <c r="W11" s="23"/>
      <c r="X11" s="35"/>
      <c r="Y11" s="23"/>
    </row>
    <row r="12" spans="1:25" s="19" customFormat="1" ht="75" customHeight="1" x14ac:dyDescent="0.25">
      <c r="A12" s="7"/>
      <c r="B12" s="18"/>
      <c r="C12" s="9" t="s">
        <v>41</v>
      </c>
      <c r="D12" s="19" t="s">
        <v>50</v>
      </c>
      <c r="E12" s="37" t="s">
        <v>56</v>
      </c>
      <c r="F12" s="19" t="s">
        <v>57</v>
      </c>
      <c r="G12" s="17">
        <v>431</v>
      </c>
      <c r="H12" s="19">
        <v>9</v>
      </c>
      <c r="I12" s="20"/>
      <c r="J12" s="24"/>
      <c r="K12" s="4"/>
      <c r="L12" s="25">
        <v>16.5</v>
      </c>
      <c r="M12" s="25">
        <v>14</v>
      </c>
      <c r="N12" s="25">
        <v>6</v>
      </c>
      <c r="O12" s="25">
        <v>11</v>
      </c>
      <c r="P12" s="25">
        <f>O12*48</f>
        <v>528</v>
      </c>
      <c r="Q12" s="29">
        <f>G12/H12</f>
        <v>47.888888888888886</v>
      </c>
      <c r="R12" s="25">
        <v>0.80208000000000002</v>
      </c>
      <c r="S12" s="13">
        <f t="shared" si="1"/>
        <v>38.410719999999998</v>
      </c>
      <c r="T12" s="32">
        <f t="shared" si="0"/>
        <v>1.0381275675675674</v>
      </c>
      <c r="X12" s="36"/>
    </row>
    <row r="13" spans="1:25" s="19" customFormat="1" ht="75" customHeight="1" x14ac:dyDescent="0.25">
      <c r="A13" s="7"/>
      <c r="B13" s="18"/>
      <c r="C13" s="9" t="s">
        <v>42</v>
      </c>
      <c r="D13" s="37" t="s">
        <v>58</v>
      </c>
      <c r="E13" s="37" t="s">
        <v>59</v>
      </c>
      <c r="F13" s="19" t="s">
        <v>37</v>
      </c>
      <c r="G13" s="17">
        <v>360</v>
      </c>
      <c r="H13" s="19">
        <v>12</v>
      </c>
      <c r="I13" s="20"/>
      <c r="J13" s="24"/>
      <c r="K13" s="4"/>
      <c r="L13" s="25">
        <v>14</v>
      </c>
      <c r="M13" s="25">
        <v>12</v>
      </c>
      <c r="N13" s="25">
        <v>8</v>
      </c>
      <c r="O13" s="25">
        <v>8.6</v>
      </c>
      <c r="P13" s="25">
        <f>8.6*30</f>
        <v>258</v>
      </c>
      <c r="Q13" s="29">
        <f>G13/H13</f>
        <v>30</v>
      </c>
      <c r="R13" s="25">
        <v>0.77778000000000003</v>
      </c>
      <c r="S13" s="13">
        <f t="shared" si="1"/>
        <v>23.333400000000001</v>
      </c>
      <c r="T13" s="32">
        <f t="shared" si="0"/>
        <v>0.6306324324324325</v>
      </c>
      <c r="X13" s="36"/>
    </row>
    <row r="14" spans="1:25" s="19" customFormat="1" ht="75" customHeight="1" x14ac:dyDescent="0.25">
      <c r="A14" s="7"/>
      <c r="B14" s="18"/>
      <c r="C14" s="9" t="s">
        <v>43</v>
      </c>
      <c r="D14" s="37" t="s">
        <v>27</v>
      </c>
      <c r="E14" s="37" t="s">
        <v>60</v>
      </c>
      <c r="F14" s="9" t="s">
        <v>18</v>
      </c>
      <c r="G14" s="17">
        <v>336</v>
      </c>
      <c r="H14" s="19">
        <v>24</v>
      </c>
      <c r="I14" s="20"/>
      <c r="J14" s="24"/>
      <c r="K14" s="4"/>
      <c r="L14" s="25">
        <v>19</v>
      </c>
      <c r="M14" s="25">
        <v>17</v>
      </c>
      <c r="N14" s="25">
        <v>6</v>
      </c>
      <c r="O14" s="25">
        <v>10.56</v>
      </c>
      <c r="P14" s="25">
        <f>14*O14</f>
        <v>147.84</v>
      </c>
      <c r="Q14" s="29">
        <f>G14/H14</f>
        <v>14</v>
      </c>
      <c r="R14" s="25">
        <v>1.1215299999999999</v>
      </c>
      <c r="S14" s="13">
        <f t="shared" si="1"/>
        <v>15.701419999999999</v>
      </c>
      <c r="T14" s="32">
        <f t="shared" si="0"/>
        <v>0.42436270270270265</v>
      </c>
      <c r="X14" s="36"/>
    </row>
    <row r="15" spans="1:25" s="19" customFormat="1" ht="75" customHeight="1" x14ac:dyDescent="0.25">
      <c r="A15" s="7"/>
      <c r="B15" s="18"/>
      <c r="C15" s="8" t="s">
        <v>44</v>
      </c>
      <c r="D15" s="19" t="s">
        <v>35</v>
      </c>
      <c r="E15" s="9" t="s">
        <v>63</v>
      </c>
      <c r="F15" s="9" t="s">
        <v>18</v>
      </c>
      <c r="G15" s="17">
        <v>271</v>
      </c>
      <c r="H15" s="19">
        <v>7</v>
      </c>
      <c r="I15" s="20"/>
      <c r="J15" s="24"/>
      <c r="K15" s="4"/>
      <c r="L15" s="25">
        <v>27</v>
      </c>
      <c r="M15" s="25">
        <v>15.5</v>
      </c>
      <c r="N15" s="25">
        <v>6</v>
      </c>
      <c r="O15" s="25">
        <v>10</v>
      </c>
      <c r="P15" s="25">
        <v>390</v>
      </c>
      <c r="Q15" s="29">
        <f>G15/H15</f>
        <v>38.714285714285715</v>
      </c>
      <c r="R15" s="25">
        <v>1.45312</v>
      </c>
      <c r="S15" s="13">
        <f t="shared" si="1"/>
        <v>56.256502857142856</v>
      </c>
      <c r="T15" s="32">
        <f t="shared" si="0"/>
        <v>1.5204460231660231</v>
      </c>
      <c r="X15" s="36"/>
    </row>
    <row r="16" spans="1:25" s="19" customFormat="1" ht="75" customHeight="1" x14ac:dyDescent="0.25">
      <c r="A16" s="7"/>
      <c r="B16" s="18"/>
      <c r="C16" s="9" t="s">
        <v>45</v>
      </c>
      <c r="D16" s="19" t="s">
        <v>62</v>
      </c>
      <c r="E16" s="9" t="s">
        <v>61</v>
      </c>
      <c r="F16" s="9" t="s">
        <v>18</v>
      </c>
      <c r="G16" s="17">
        <v>88</v>
      </c>
      <c r="H16" s="19">
        <v>7</v>
      </c>
      <c r="I16" s="20"/>
      <c r="J16" s="24"/>
      <c r="K16" s="4"/>
      <c r="L16" s="25">
        <v>26.5</v>
      </c>
      <c r="M16" s="25">
        <v>15.5</v>
      </c>
      <c r="N16" s="25">
        <v>7</v>
      </c>
      <c r="O16" s="25">
        <v>12</v>
      </c>
      <c r="P16" s="25">
        <v>156</v>
      </c>
      <c r="Q16" s="29">
        <f>G16/H16</f>
        <v>12.571428571428571</v>
      </c>
      <c r="R16" s="25">
        <v>1.6639200000000001</v>
      </c>
      <c r="S16" s="13">
        <f t="shared" si="1"/>
        <v>20.917851428571428</v>
      </c>
      <c r="T16" s="32">
        <f t="shared" si="0"/>
        <v>0.56534733590733588</v>
      </c>
      <c r="X16" s="36"/>
    </row>
    <row r="18" spans="20:20" x14ac:dyDescent="0.25">
      <c r="T18" s="6">
        <v>37</v>
      </c>
    </row>
  </sheetData>
  <phoneticPr fontId="0" type="noConversion"/>
  <hyperlinks>
    <hyperlink ref="U3" r:id="rId1"/>
    <hyperlink ref="U4" r:id="rId2"/>
    <hyperlink ref="U5" r:id="rId3"/>
    <hyperlink ref="U7" r:id="rId4"/>
    <hyperlink ref="U6" r:id="rId5"/>
    <hyperlink ref="U8" r:id="rId6"/>
    <hyperlink ref="U2" r:id="rId7"/>
  </hyperlinks>
  <pageMargins left="0.7" right="0.7" top="0.75" bottom="0.75" header="0.3" footer="0.3"/>
  <pageSetup scale="36" orientation="landscape" horizontalDpi="0" verticalDpi="0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2023-01-05T14:54:40Z</dcterms:created>
  <dcterms:modified xsi:type="dcterms:W3CDTF">2023-04-25T09:06:47Z</dcterms:modified>
</cp:coreProperties>
</file>